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defaultThemeVersion="166925"/>
  <xr:revisionPtr revIDLastSave="8" documentId="8_{BB6D8D11-80B4-464D-9A0F-538E2C147A0D}" xr6:coauthVersionLast="47" xr6:coauthVersionMax="47" xr10:uidLastSave="{EF1B2306-4114-413C-9501-DB73E81C1A4A}"/>
  <bookViews>
    <workbookView xWindow="-108" yWindow="-108" windowWidth="23256" windowHeight="12456" xr2:uid="{003F4A0B-3EAF-4136-8F0E-C96975663880}"/>
  </bookViews>
  <sheets>
    <sheet name="SI1 - Performance Summary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8" i="2" l="1"/>
  <c r="P38" i="2"/>
  <c r="O38" i="2"/>
  <c r="N38" i="2"/>
  <c r="M38" i="2"/>
  <c r="S38" i="2" s="1"/>
  <c r="S37" i="2"/>
  <c r="S36" i="2"/>
  <c r="Q19" i="2"/>
  <c r="P19" i="2"/>
  <c r="N19" i="2"/>
  <c r="S18" i="2"/>
  <c r="O19" i="2"/>
  <c r="M19" i="2"/>
  <c r="A3" i="2" a="1"/>
  <c r="A3" i="2" s="1"/>
  <c r="S17" i="2" l="1"/>
  <c r="S19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<sst xmlns="http://schemas.openxmlformats.org/spreadsheetml/2006/main" count="53" uniqueCount="38">
  <si>
    <t>RIIO-ED2</t>
  </si>
  <si>
    <t>SPD</t>
  </si>
  <si>
    <t>RIIO-ED1</t>
  </si>
  <si>
    <t>Total</t>
  </si>
  <si>
    <t>Number of Customers</t>
  </si>
  <si>
    <t>Units</t>
  </si>
  <si>
    <t>No. of customers on DNOs network</t>
  </si>
  <si>
    <t>#</t>
  </si>
  <si>
    <t>Network Length</t>
  </si>
  <si>
    <t>Overhead lines</t>
  </si>
  <si>
    <t>km</t>
  </si>
  <si>
    <t>Underground cables</t>
  </si>
  <si>
    <t>Other (Subsea cables)</t>
  </si>
  <si>
    <t>Total DNO Network Length</t>
  </si>
  <si>
    <t>Total Expenditure (TOTEX)</t>
  </si>
  <si>
    <t>Total Expenditure (20/21 prices)</t>
  </si>
  <si>
    <t>£m 20/21 prices</t>
  </si>
  <si>
    <t>Total Allowance (20/21 prices)</t>
  </si>
  <si>
    <t>% of Allowed</t>
  </si>
  <si>
    <t>%</t>
  </si>
  <si>
    <t>Quality of Service (unplanned and unweighted)</t>
  </si>
  <si>
    <t>Customers Interrupted (including exceptional events)</t>
  </si>
  <si>
    <t>CI</t>
  </si>
  <si>
    <t>Customers Minutes Lost (including exceptional events)</t>
  </si>
  <si>
    <t>CML</t>
  </si>
  <si>
    <t>Customers Interrupted (excluding exceptional events)</t>
  </si>
  <si>
    <t>Customers Minutes Lost (excluding exceptional events)</t>
  </si>
  <si>
    <t>Domestic Aggregated Tariff</t>
  </si>
  <si>
    <t>Tariff Charge</t>
  </si>
  <si>
    <t>£ 20/21 prices</t>
  </si>
  <si>
    <t>£ nominal prices</t>
  </si>
  <si>
    <t>Connections</t>
  </si>
  <si>
    <t>Average Time to quote (LVSSA)</t>
  </si>
  <si>
    <t>Days</t>
  </si>
  <si>
    <t>Average Time to connect (LVSSA)</t>
  </si>
  <si>
    <t>Completed Connections in Regulatory Year</t>
  </si>
  <si>
    <t>Completed connections in regulatory year - metered</t>
  </si>
  <si>
    <t>Completed connections in regulatory year - unmetered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</si>
</sst>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(* #,##0.0_);_(* \(#,##0.0\);_(* &quot;-&quot;??_);_(@_)"/>
    <numFmt numFmtId="166" formatCode="0.0%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CCFFFF"/>
        <bgColor indexed="64"/>
      </patternFill>
    </fill>
    <fill>
      <patternFill patternType="lightUp">
        <fgColor theme="0" tint="-0.34998626667073579"/>
        <bgColor indexed="65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</fills>
  <borders count="16">
    <border>
      <left/>
      <right/>
      <top/>
      <bottom/>
      <diagonal/>
    </border>
    <border>
      <left/>
      <right style="dotted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7">
    <xf numFmtId="0" fontId="0" fillId="0" borderId="0" xfId="0"/>
    <xf numFmtId="0" fontId="4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2" fillId="2" borderId="0" xfId="0" applyFont="1" applyFill="1" applyAlignment="1">
      <alignment horizontal="centerContinuous" vertical="center"/>
    </xf>
    <xf numFmtId="0" fontId="3" fillId="2" borderId="0" xfId="0" applyFont="1" applyFill="1" applyAlignment="1">
      <alignment horizontal="centerContinuous" vertical="center"/>
    </xf>
    <xf numFmtId="0" fontId="3" fillId="2" borderId="1" xfId="0" applyFont="1" applyFill="1" applyBorder="1" applyAlignment="1">
      <alignment horizontal="centerContinuous" vertical="center"/>
    </xf>
    <xf numFmtId="0" fontId="0" fillId="2" borderId="0" xfId="0" applyFill="1" applyAlignment="1">
      <alignment horizontal="left" vertical="center"/>
    </xf>
    <xf numFmtId="0" fontId="0" fillId="2" borderId="1" xfId="0" applyFill="1" applyBorder="1" applyAlignment="1">
      <alignment horizontal="left" vertical="center"/>
    </xf>
    <xf numFmtId="0" fontId="0" fillId="2" borderId="0" xfId="0" applyFill="1" applyAlignment="1">
      <alignment vertical="center"/>
    </xf>
    <xf numFmtId="0" fontId="3" fillId="2" borderId="0" xfId="0" applyFont="1" applyFill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164" fontId="0" fillId="3" borderId="2" xfId="0" applyNumberFormat="1" applyFill="1" applyBorder="1" applyAlignment="1">
      <alignment vertical="center"/>
    </xf>
    <xf numFmtId="165" fontId="0" fillId="3" borderId="2" xfId="0" applyNumberFormat="1" applyFill="1" applyBorder="1" applyAlignment="1">
      <alignment vertical="center"/>
    </xf>
    <xf numFmtId="0" fontId="2" fillId="4" borderId="3" xfId="0" applyFont="1" applyFill="1" applyBorder="1" applyAlignment="1">
      <alignment vertical="center"/>
    </xf>
    <xf numFmtId="0" fontId="2" fillId="4" borderId="4" xfId="0" applyFont="1" applyFill="1" applyBorder="1" applyAlignment="1">
      <alignment vertical="center"/>
    </xf>
    <xf numFmtId="0" fontId="2" fillId="4" borderId="5" xfId="0" applyFont="1" applyFill="1" applyBorder="1" applyAlignment="1">
      <alignment vertical="center"/>
    </xf>
    <xf numFmtId="0" fontId="2" fillId="4" borderId="6" xfId="0" applyFont="1" applyFill="1" applyBorder="1" applyAlignment="1">
      <alignment vertical="center"/>
    </xf>
    <xf numFmtId="0" fontId="2" fillId="4" borderId="7" xfId="0" applyFont="1" applyFill="1" applyBorder="1" applyAlignment="1">
      <alignment vertical="center"/>
    </xf>
    <xf numFmtId="0" fontId="2" fillId="4" borderId="8" xfId="0" applyFont="1" applyFill="1" applyBorder="1" applyAlignment="1">
      <alignment vertical="center"/>
    </xf>
    <xf numFmtId="0" fontId="2" fillId="4" borderId="9" xfId="0" applyFont="1" applyFill="1" applyBorder="1" applyAlignment="1">
      <alignment vertical="center"/>
    </xf>
    <xf numFmtId="0" fontId="2" fillId="4" borderId="10" xfId="0" applyFont="1" applyFill="1" applyBorder="1" applyAlignment="1">
      <alignment vertical="center"/>
    </xf>
    <xf numFmtId="0" fontId="2" fillId="4" borderId="11" xfId="0" applyFont="1" applyFill="1" applyBorder="1" applyAlignment="1">
      <alignment vertical="center"/>
    </xf>
    <xf numFmtId="164" fontId="0" fillId="3" borderId="4" xfId="0" applyNumberFormat="1" applyFill="1" applyBorder="1" applyAlignment="1">
      <alignment vertical="center"/>
    </xf>
    <xf numFmtId="165" fontId="0" fillId="3" borderId="4" xfId="0" applyNumberFormat="1" applyFill="1" applyBorder="1" applyAlignment="1">
      <alignment vertical="center"/>
    </xf>
    <xf numFmtId="0" fontId="2" fillId="4" borderId="12" xfId="0" applyFont="1" applyFill="1" applyBorder="1" applyAlignment="1">
      <alignment vertical="center"/>
    </xf>
    <xf numFmtId="164" fontId="2" fillId="5" borderId="2" xfId="0" applyNumberFormat="1" applyFont="1" applyFill="1" applyBorder="1" applyAlignment="1">
      <alignment vertical="center"/>
    </xf>
    <xf numFmtId="0" fontId="2" fillId="4" borderId="0" xfId="0" applyFont="1" applyFill="1" applyAlignment="1">
      <alignment vertical="center"/>
    </xf>
    <xf numFmtId="164" fontId="0" fillId="6" borderId="2" xfId="1" applyFont="1" applyFill="1" applyBorder="1" applyAlignment="1">
      <alignment vertical="center"/>
    </xf>
    <xf numFmtId="0" fontId="2" fillId="4" borderId="13" xfId="0" applyFont="1" applyFill="1" applyBorder="1" applyAlignment="1">
      <alignment vertical="center"/>
    </xf>
    <xf numFmtId="0" fontId="2" fillId="4" borderId="14" xfId="0" applyFont="1" applyFill="1" applyBorder="1" applyAlignment="1">
      <alignment vertical="center"/>
    </xf>
    <xf numFmtId="166" fontId="2" fillId="5" borderId="4" xfId="2" applyNumberFormat="1" applyFont="1" applyFill="1" applyBorder="1" applyAlignment="1">
      <alignment vertical="center"/>
    </xf>
    <xf numFmtId="166" fontId="2" fillId="5" borderId="2" xfId="2" applyNumberFormat="1" applyFont="1" applyFill="1" applyBorder="1" applyAlignment="1">
      <alignment vertical="center"/>
    </xf>
    <xf numFmtId="0" fontId="2" fillId="4" borderId="15" xfId="0" applyFont="1" applyFill="1" applyBorder="1" applyAlignment="1">
      <alignment vertical="center"/>
    </xf>
    <xf numFmtId="164" fontId="2" fillId="5" borderId="2" xfId="1" applyFont="1" applyFill="1" applyBorder="1" applyAlignment="1">
      <alignment vertic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35EEBF-F117-448D-A8FF-AEFB89DD1F1D}">
  <dimension ref="A1:S38"/>
  <sheetViews>
    <sheetView tabSelected="1" zoomScale="50" zoomScaleNormal="50" workbookViewId="0">
      <selection activeCell="O17" sqref="O17:Q18"/>
    </sheetView>
  </sheetViews>
  <sheetFormatPr defaultRowHeight="14.4" x14ac:dyDescent="0.3"/>
  <cols>
    <col min="1" max="1" width="38.44140625" style="13" customWidth="1"/>
    <col min="2" max="2" width="45" style="13" bestFit="1" customWidth="1"/>
    <col min="3" max="3" width="11.5546875" style="13" customWidth="1"/>
    <col min="4" max="4" width="16.5546875" style="13" bestFit="1" customWidth="1"/>
    <col min="5" max="12" width="13.88671875" style="13" bestFit="1" customWidth="1"/>
    <col min="13" max="13" width="14.5546875" style="13" customWidth="1"/>
    <col min="14" max="17" width="13.88671875" style="13" bestFit="1" customWidth="1"/>
    <col min="18" max="18" width="10.5546875" style="13" customWidth="1"/>
    <col min="19" max="19" width="15.109375" style="13" customWidth="1"/>
  </cols>
  <sheetData>
    <row r="1" spans="1:19" ht="21" x14ac:dyDescent="0.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pans="1:19" ht="21" x14ac:dyDescent="0.3">
      <c r="A2" s="1" t="s">
        <v>1</v>
      </c>
      <c r="B2" s="2"/>
      <c r="C2" s="2"/>
      <c r="D2" s="2"/>
      <c r="E2" s="3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spans="1:19" ht="21" x14ac:dyDescent="0.3">
      <c r="A3" s="1" t="str" cm="1">
        <f t="array" aca="1" ref="A3" ca="1">SUBSTITUTE(RIGHT(SUBSTITUTE(CELL("Filename",$FZT$999859), "]",REPT("?", 999)), 999),"?","")</f>
        <v>SI1 - Performance Summary</v>
      </c>
      <c r="B3" s="2"/>
      <c r="C3" s="2"/>
      <c r="D3" s="2"/>
      <c r="E3" s="4" t="s">
        <v>2</v>
      </c>
      <c r="F3" s="5"/>
      <c r="G3" s="5"/>
      <c r="H3" s="5"/>
      <c r="I3" s="5"/>
      <c r="J3" s="5"/>
      <c r="K3" s="5"/>
      <c r="L3" s="6"/>
      <c r="M3" s="4" t="s">
        <v>0</v>
      </c>
      <c r="N3" s="5"/>
      <c r="O3" s="5"/>
      <c r="P3" s="5"/>
      <c r="Q3" s="6"/>
      <c r="R3" s="4" t="s">
        <v>3</v>
      </c>
      <c r="S3" s="5"/>
    </row>
    <row r="4" spans="1:19" x14ac:dyDescent="0.3">
      <c r="A4" s="2"/>
      <c r="B4" s="2"/>
      <c r="C4" s="2"/>
      <c r="D4" s="2"/>
      <c r="E4" s="7">
        <v>2016</v>
      </c>
      <c r="F4" s="7">
        <v>2017</v>
      </c>
      <c r="G4" s="7">
        <v>2018</v>
      </c>
      <c r="H4" s="7">
        <v>2019</v>
      </c>
      <c r="I4" s="7">
        <v>2020</v>
      </c>
      <c r="J4" s="7">
        <v>2021</v>
      </c>
      <c r="K4" s="7">
        <v>2022</v>
      </c>
      <c r="L4" s="8">
        <v>2023</v>
      </c>
      <c r="M4" s="7">
        <v>2024</v>
      </c>
      <c r="N4" s="7">
        <v>2025</v>
      </c>
      <c r="O4" s="7">
        <v>2026</v>
      </c>
      <c r="P4" s="7">
        <v>2027</v>
      </c>
      <c r="Q4" s="8">
        <v>2028</v>
      </c>
      <c r="R4" s="9" t="s">
        <v>2</v>
      </c>
      <c r="S4" s="9" t="s">
        <v>0</v>
      </c>
    </row>
    <row r="5" spans="1:19" x14ac:dyDescent="0.3">
      <c r="A5" s="2"/>
      <c r="B5" s="2"/>
      <c r="C5" s="2"/>
      <c r="D5" s="2"/>
      <c r="E5" s="10"/>
      <c r="F5" s="10"/>
      <c r="G5" s="10"/>
      <c r="H5" s="10"/>
      <c r="I5" s="10"/>
      <c r="J5" s="10"/>
      <c r="K5" s="10"/>
      <c r="L5" s="11"/>
      <c r="M5" s="10"/>
      <c r="N5" s="10"/>
      <c r="O5" s="10"/>
      <c r="P5" s="10"/>
      <c r="Q5" s="11"/>
      <c r="R5" s="10"/>
      <c r="S5" s="10"/>
    </row>
    <row r="7" spans="1:19" x14ac:dyDescent="0.3">
      <c r="A7" s="12" t="s">
        <v>4</v>
      </c>
      <c r="C7" s="12"/>
      <c r="D7" s="12" t="s">
        <v>5</v>
      </c>
    </row>
    <row r="8" spans="1:19" x14ac:dyDescent="0.3">
      <c r="A8" s="13" t="s">
        <v>6</v>
      </c>
      <c r="D8" s="13" t="s">
        <v>7</v>
      </c>
      <c r="E8" s="14">
        <v>2002257</v>
      </c>
      <c r="F8" s="14">
        <v>2004462</v>
      </c>
      <c r="G8" s="14">
        <v>2007341</v>
      </c>
      <c r="H8" s="14">
        <v>2002889</v>
      </c>
      <c r="I8" s="14">
        <v>2008433</v>
      </c>
      <c r="J8" s="14">
        <v>2010896</v>
      </c>
      <c r="K8" s="14">
        <v>2016358</v>
      </c>
      <c r="L8" s="14">
        <v>2018597</v>
      </c>
      <c r="M8" s="14">
        <v>2020040</v>
      </c>
      <c r="N8" s="14">
        <v>2017857</v>
      </c>
      <c r="O8" s="15"/>
      <c r="P8" s="15"/>
      <c r="Q8" s="15"/>
      <c r="R8" s="16"/>
      <c r="S8" s="17"/>
    </row>
    <row r="10" spans="1:19" x14ac:dyDescent="0.3">
      <c r="A10" s="12" t="s">
        <v>8</v>
      </c>
    </row>
    <row r="11" spans="1:19" x14ac:dyDescent="0.3">
      <c r="A11" s="13" t="s">
        <v>9</v>
      </c>
      <c r="D11" s="13" t="s">
        <v>10</v>
      </c>
      <c r="E11" s="14">
        <v>18647.7</v>
      </c>
      <c r="F11" s="14">
        <v>18659.599999999999</v>
      </c>
      <c r="G11" s="14">
        <v>18623.899999999998</v>
      </c>
      <c r="H11" s="14">
        <v>18581.7</v>
      </c>
      <c r="I11" s="14">
        <v>18538.2</v>
      </c>
      <c r="J11" s="14">
        <v>18498</v>
      </c>
      <c r="K11" s="14">
        <v>18429.699999999997</v>
      </c>
      <c r="L11" s="14">
        <v>18383.5</v>
      </c>
      <c r="M11" s="14">
        <v>18332.8</v>
      </c>
      <c r="N11" s="14">
        <v>18303.599999999999</v>
      </c>
      <c r="O11" s="15"/>
      <c r="P11" s="15"/>
      <c r="Q11" s="15"/>
      <c r="R11" s="18"/>
      <c r="S11" s="19"/>
    </row>
    <row r="12" spans="1:19" x14ac:dyDescent="0.3">
      <c r="A12" s="13" t="s">
        <v>11</v>
      </c>
      <c r="D12" s="13" t="s">
        <v>10</v>
      </c>
      <c r="E12" s="14">
        <v>39321.100000000006</v>
      </c>
      <c r="F12" s="14">
        <v>39628.799999999996</v>
      </c>
      <c r="G12" s="14">
        <v>39875.800000000003</v>
      </c>
      <c r="H12" s="14">
        <v>39981.299999999996</v>
      </c>
      <c r="I12" s="14">
        <v>40143.600000000006</v>
      </c>
      <c r="J12" s="14">
        <v>40303.700000000004</v>
      </c>
      <c r="K12" s="14">
        <v>40552.500000000007</v>
      </c>
      <c r="L12" s="14">
        <v>40840.900000000009</v>
      </c>
      <c r="M12" s="14">
        <v>41188.500000000007</v>
      </c>
      <c r="N12" s="14">
        <v>41407.299999999996</v>
      </c>
      <c r="O12" s="15"/>
      <c r="P12" s="15"/>
      <c r="Q12" s="15"/>
      <c r="R12" s="20"/>
      <c r="S12" s="21"/>
    </row>
    <row r="13" spans="1:19" x14ac:dyDescent="0.3">
      <c r="A13" s="13" t="s">
        <v>12</v>
      </c>
      <c r="D13" s="13" t="s">
        <v>10</v>
      </c>
      <c r="E13" s="14">
        <v>15.600000000000001</v>
      </c>
      <c r="F13" s="14">
        <v>15.5</v>
      </c>
      <c r="G13" s="14">
        <v>15.600000000000001</v>
      </c>
      <c r="H13" s="14">
        <v>15.600000000000001</v>
      </c>
      <c r="I13" s="14">
        <v>15</v>
      </c>
      <c r="J13" s="14">
        <v>15.100000000000001</v>
      </c>
      <c r="K13" s="14">
        <v>15.100000000000001</v>
      </c>
      <c r="L13" s="14">
        <v>15.100000000000001</v>
      </c>
      <c r="M13" s="14">
        <v>15.100000000000001</v>
      </c>
      <c r="N13" s="14">
        <v>15</v>
      </c>
      <c r="O13" s="15"/>
      <c r="P13" s="15"/>
      <c r="Q13" s="15"/>
      <c r="R13" s="20"/>
      <c r="S13" s="21"/>
    </row>
    <row r="14" spans="1:19" x14ac:dyDescent="0.3">
      <c r="A14" s="13" t="s">
        <v>13</v>
      </c>
      <c r="D14" s="13" t="s">
        <v>10</v>
      </c>
      <c r="E14" s="14">
        <v>57984.400000000009</v>
      </c>
      <c r="F14" s="14">
        <v>58303.899999999987</v>
      </c>
      <c r="G14" s="14">
        <v>58515.3</v>
      </c>
      <c r="H14" s="14">
        <v>58578.599999999991</v>
      </c>
      <c r="I14" s="14">
        <v>58696.800000000003</v>
      </c>
      <c r="J14" s="14">
        <v>58816.80000000001</v>
      </c>
      <c r="K14" s="14">
        <v>58997.3</v>
      </c>
      <c r="L14" s="14">
        <v>59239.500000000007</v>
      </c>
      <c r="M14" s="14">
        <v>59536.400000000009</v>
      </c>
      <c r="N14" s="14">
        <v>59725.9</v>
      </c>
      <c r="O14" s="15"/>
      <c r="P14" s="15"/>
      <c r="Q14" s="15"/>
      <c r="R14" s="22"/>
      <c r="S14" s="23"/>
    </row>
    <row r="16" spans="1:19" x14ac:dyDescent="0.3">
      <c r="A16" s="12" t="s">
        <v>14</v>
      </c>
    </row>
    <row r="17" spans="1:19" x14ac:dyDescent="0.3">
      <c r="A17" s="13" t="s">
        <v>15</v>
      </c>
      <c r="D17" s="13" t="s">
        <v>16</v>
      </c>
      <c r="E17" s="18"/>
      <c r="F17" s="24"/>
      <c r="G17" s="24"/>
      <c r="H17" s="24"/>
      <c r="I17" s="24"/>
      <c r="J17" s="24"/>
      <c r="K17" s="24"/>
      <c r="L17" s="19"/>
      <c r="M17" s="25">
        <v>264.36814924541761</v>
      </c>
      <c r="N17" s="25">
        <v>330.92229410359738</v>
      </c>
      <c r="O17" s="26"/>
      <c r="P17" s="26"/>
      <c r="Q17" s="26"/>
      <c r="R17" s="27"/>
      <c r="S17" s="28">
        <f>SUM(M17:Q17)</f>
        <v>595.29044334901505</v>
      </c>
    </row>
    <row r="18" spans="1:19" x14ac:dyDescent="0.3">
      <c r="A18" s="13" t="s">
        <v>17</v>
      </c>
      <c r="D18" s="13" t="s">
        <v>16</v>
      </c>
      <c r="E18" s="20"/>
      <c r="F18" s="29"/>
      <c r="G18" s="29"/>
      <c r="H18" s="29"/>
      <c r="I18" s="29"/>
      <c r="J18" s="29"/>
      <c r="K18" s="29"/>
      <c r="L18" s="21"/>
      <c r="M18" s="30">
        <v>295.11332778128872</v>
      </c>
      <c r="N18" s="30">
        <v>322.4858439201268</v>
      </c>
      <c r="O18" s="26"/>
      <c r="P18" s="26"/>
      <c r="Q18" s="26"/>
      <c r="R18" s="31"/>
      <c r="S18" s="28">
        <f>SUM(M18:Q18)</f>
        <v>617.59917170141557</v>
      </c>
    </row>
    <row r="19" spans="1:19" x14ac:dyDescent="0.3">
      <c r="A19" s="13" t="s">
        <v>18</v>
      </c>
      <c r="D19" s="13" t="s">
        <v>19</v>
      </c>
      <c r="E19" s="22"/>
      <c r="F19" s="32"/>
      <c r="G19" s="32"/>
      <c r="H19" s="32"/>
      <c r="I19" s="32"/>
      <c r="J19" s="32"/>
      <c r="K19" s="32"/>
      <c r="L19" s="23"/>
      <c r="M19" s="33">
        <f t="shared" ref="M19:S19" si="0">IFERROR(M17/M18,0)</f>
        <v>0.89581907815882633</v>
      </c>
      <c r="N19" s="34">
        <f t="shared" si="0"/>
        <v>1.0261606837711614</v>
      </c>
      <c r="O19" s="34">
        <f t="shared" si="0"/>
        <v>0</v>
      </c>
      <c r="P19" s="34">
        <f t="shared" si="0"/>
        <v>0</v>
      </c>
      <c r="Q19" s="34">
        <f t="shared" si="0"/>
        <v>0</v>
      </c>
      <c r="R19" s="35"/>
      <c r="S19" s="34">
        <f t="shared" si="0"/>
        <v>0.963878305906819</v>
      </c>
    </row>
    <row r="21" spans="1:19" x14ac:dyDescent="0.3">
      <c r="A21" s="12" t="s">
        <v>20</v>
      </c>
    </row>
    <row r="22" spans="1:19" x14ac:dyDescent="0.3">
      <c r="A22" s="13" t="s">
        <v>21</v>
      </c>
      <c r="D22" s="13" t="s">
        <v>22</v>
      </c>
      <c r="E22" s="14">
        <v>47.682078122709655</v>
      </c>
      <c r="F22" s="14">
        <v>46.913158500632036</v>
      </c>
      <c r="G22" s="14">
        <v>41.78</v>
      </c>
      <c r="H22" s="14">
        <v>40.93</v>
      </c>
      <c r="I22" s="14">
        <v>51.91</v>
      </c>
      <c r="J22" s="14">
        <v>43.37</v>
      </c>
      <c r="K22" s="14">
        <v>39.31</v>
      </c>
      <c r="L22" s="14">
        <v>44.28</v>
      </c>
      <c r="M22" s="14">
        <v>36.369999999999997</v>
      </c>
      <c r="N22" s="14">
        <v>42.2</v>
      </c>
      <c r="O22" s="15"/>
      <c r="P22" s="15"/>
      <c r="Q22" s="15"/>
      <c r="R22" s="18"/>
      <c r="S22" s="19"/>
    </row>
    <row r="23" spans="1:19" x14ac:dyDescent="0.3">
      <c r="A23" s="13" t="s">
        <v>23</v>
      </c>
      <c r="D23" s="13" t="s">
        <v>24</v>
      </c>
      <c r="E23" s="14">
        <v>34.561122948289565</v>
      </c>
      <c r="F23" s="14">
        <v>30.990121647720546</v>
      </c>
      <c r="G23" s="14">
        <v>26.45</v>
      </c>
      <c r="H23" s="14">
        <v>29.55</v>
      </c>
      <c r="I23" s="14">
        <v>42.54</v>
      </c>
      <c r="J23" s="14">
        <v>30.24</v>
      </c>
      <c r="K23" s="14">
        <v>26.74</v>
      </c>
      <c r="L23" s="14">
        <v>67.34</v>
      </c>
      <c r="M23" s="14">
        <v>34.81</v>
      </c>
      <c r="N23" s="14">
        <v>28.26</v>
      </c>
      <c r="O23" s="15"/>
      <c r="P23" s="15"/>
      <c r="Q23" s="15"/>
      <c r="R23" s="20"/>
      <c r="S23" s="21"/>
    </row>
    <row r="24" spans="1:19" x14ac:dyDescent="0.3">
      <c r="A24" s="13" t="s">
        <v>25</v>
      </c>
      <c r="D24" s="13" t="s">
        <v>22</v>
      </c>
      <c r="E24" s="14">
        <v>44.752078122709655</v>
      </c>
      <c r="F24" s="14">
        <v>46.913158500632036</v>
      </c>
      <c r="G24" s="14">
        <v>41.78</v>
      </c>
      <c r="H24" s="14">
        <v>40.270000000000003</v>
      </c>
      <c r="I24" s="14">
        <v>48.27</v>
      </c>
      <c r="J24" s="14">
        <v>43.37</v>
      </c>
      <c r="K24" s="14">
        <v>39.31</v>
      </c>
      <c r="L24" s="14">
        <v>36.5</v>
      </c>
      <c r="M24" s="14">
        <v>32.380000000000003</v>
      </c>
      <c r="N24" s="14">
        <v>41.92</v>
      </c>
      <c r="O24" s="15"/>
      <c r="P24" s="15"/>
      <c r="Q24" s="15"/>
      <c r="R24" s="20"/>
      <c r="S24" s="21"/>
    </row>
    <row r="25" spans="1:19" x14ac:dyDescent="0.3">
      <c r="A25" s="13" t="s">
        <v>26</v>
      </c>
      <c r="D25" s="13" t="s">
        <v>24</v>
      </c>
      <c r="E25" s="14">
        <v>29.491122948289565</v>
      </c>
      <c r="F25" s="14">
        <v>30.990121647720546</v>
      </c>
      <c r="G25" s="14">
        <v>26.45</v>
      </c>
      <c r="H25" s="14">
        <v>28.27</v>
      </c>
      <c r="I25" s="14">
        <v>31.81</v>
      </c>
      <c r="J25" s="14">
        <v>30.24</v>
      </c>
      <c r="K25" s="14">
        <v>26.74</v>
      </c>
      <c r="L25" s="14">
        <v>25.56</v>
      </c>
      <c r="M25" s="14">
        <v>24.75</v>
      </c>
      <c r="N25" s="14">
        <v>28.13</v>
      </c>
      <c r="O25" s="15"/>
      <c r="P25" s="15"/>
      <c r="Q25" s="15"/>
      <c r="R25" s="22"/>
      <c r="S25" s="23"/>
    </row>
    <row r="27" spans="1:19" x14ac:dyDescent="0.3">
      <c r="A27" s="12" t="s">
        <v>27</v>
      </c>
    </row>
    <row r="28" spans="1:19" x14ac:dyDescent="0.3">
      <c r="A28" s="13" t="s">
        <v>28</v>
      </c>
      <c r="D28" s="13" t="s">
        <v>29</v>
      </c>
      <c r="E28" s="30">
        <v>109.18190671977388</v>
      </c>
      <c r="F28" s="30">
        <v>105.99824365546085</v>
      </c>
      <c r="G28" s="30">
        <v>97.702853981630255</v>
      </c>
      <c r="H28" s="30">
        <v>96.79168245222067</v>
      </c>
      <c r="I28" s="30">
        <v>98.996272615190534</v>
      </c>
      <c r="J28" s="30">
        <v>101.64</v>
      </c>
      <c r="K28" s="30">
        <v>95.182088433005745</v>
      </c>
      <c r="L28" s="30">
        <v>127.03099091527744</v>
      </c>
      <c r="M28" s="30">
        <v>103.28462326934165</v>
      </c>
      <c r="N28" s="30">
        <v>102.55769435986062</v>
      </c>
      <c r="O28" s="30">
        <v>0</v>
      </c>
      <c r="P28" s="30">
        <v>0</v>
      </c>
      <c r="Q28" s="30">
        <v>0</v>
      </c>
      <c r="R28" s="18"/>
      <c r="S28" s="19"/>
    </row>
    <row r="29" spans="1:19" x14ac:dyDescent="0.3">
      <c r="A29" s="13" t="s">
        <v>28</v>
      </c>
      <c r="D29" s="13" t="s">
        <v>30</v>
      </c>
      <c r="E29" s="14">
        <v>96.290400000000005</v>
      </c>
      <c r="F29" s="14">
        <v>95.485500000000002</v>
      </c>
      <c r="G29" s="14">
        <v>91.306500000000014</v>
      </c>
      <c r="H29" s="14">
        <v>93.21889032091066</v>
      </c>
      <c r="I29" s="14">
        <v>97.81</v>
      </c>
      <c r="J29" s="14">
        <v>101.64</v>
      </c>
      <c r="K29" s="14">
        <v>100.68000000000002</v>
      </c>
      <c r="L29" s="14">
        <v>151.66708620723182</v>
      </c>
      <c r="M29" s="14">
        <v>132.26863006526798</v>
      </c>
      <c r="N29" s="14">
        <v>135.56</v>
      </c>
      <c r="O29" s="14">
        <v>0</v>
      </c>
      <c r="P29" s="14">
        <v>0</v>
      </c>
      <c r="Q29" s="14">
        <v>0</v>
      </c>
      <c r="R29" s="22"/>
      <c r="S29" s="23"/>
    </row>
    <row r="31" spans="1:19" x14ac:dyDescent="0.3">
      <c r="A31" s="12" t="s">
        <v>31</v>
      </c>
    </row>
    <row r="32" spans="1:19" x14ac:dyDescent="0.3">
      <c r="A32" s="13" t="s">
        <v>32</v>
      </c>
      <c r="D32" s="13" t="s">
        <v>33</v>
      </c>
      <c r="E32" s="30">
        <v>5.25</v>
      </c>
      <c r="F32" s="30">
        <v>4.9219999999999997</v>
      </c>
      <c r="G32" s="30">
        <v>3.2080000000000002</v>
      </c>
      <c r="H32" s="30">
        <v>2.850731707317073</v>
      </c>
      <c r="I32" s="30">
        <v>3.3252314814814814</v>
      </c>
      <c r="J32" s="30">
        <v>3.0631768953068592</v>
      </c>
      <c r="K32" s="30">
        <v>3.9736625514403294</v>
      </c>
      <c r="L32" s="30">
        <v>5.3257881972514145</v>
      </c>
      <c r="M32" s="14">
        <v>2.4240986717267554</v>
      </c>
      <c r="N32" s="14">
        <v>2.372835004557885</v>
      </c>
      <c r="O32" s="14">
        <v>0</v>
      </c>
      <c r="P32" s="14">
        <v>0</v>
      </c>
      <c r="Q32" s="14">
        <v>0</v>
      </c>
      <c r="R32" s="18"/>
      <c r="S32" s="19"/>
    </row>
    <row r="33" spans="1:19" x14ac:dyDescent="0.3">
      <c r="A33" s="13" t="s">
        <v>34</v>
      </c>
      <c r="D33" s="13" t="s">
        <v>33</v>
      </c>
      <c r="E33" s="30">
        <v>36.23828125</v>
      </c>
      <c r="F33" s="30">
        <v>50.626206896551722</v>
      </c>
      <c r="G33" s="30">
        <v>59.231999999999999</v>
      </c>
      <c r="H33" s="30">
        <v>54.303448275862067</v>
      </c>
      <c r="I33" s="30">
        <v>51.417624521072796</v>
      </c>
      <c r="J33" s="30">
        <v>48.237362637362637</v>
      </c>
      <c r="K33" s="30">
        <v>34.240506329113927</v>
      </c>
      <c r="L33" s="30">
        <v>32.072834645669289</v>
      </c>
      <c r="M33" s="14">
        <v>27.875</v>
      </c>
      <c r="N33" s="14">
        <v>21.640159045725646</v>
      </c>
      <c r="O33" s="14">
        <v>0</v>
      </c>
      <c r="P33" s="14">
        <v>0</v>
      </c>
      <c r="Q33" s="14">
        <v>0</v>
      </c>
      <c r="R33" s="22"/>
      <c r="S33" s="23"/>
    </row>
    <row r="35" spans="1:19" x14ac:dyDescent="0.3">
      <c r="A35" s="12" t="s">
        <v>35</v>
      </c>
    </row>
    <row r="36" spans="1:19" x14ac:dyDescent="0.3">
      <c r="A36" s="13" t="s">
        <v>36</v>
      </c>
      <c r="D36" s="13" t="s">
        <v>7</v>
      </c>
      <c r="E36" s="18"/>
      <c r="F36" s="24"/>
      <c r="G36" s="24"/>
      <c r="H36" s="24"/>
      <c r="I36" s="24"/>
      <c r="J36" s="24"/>
      <c r="K36" s="24"/>
      <c r="L36" s="19"/>
      <c r="M36" s="30">
        <v>3708</v>
      </c>
      <c r="N36" s="30">
        <v>2456</v>
      </c>
      <c r="O36" s="30">
        <v>0</v>
      </c>
      <c r="P36" s="30">
        <v>0</v>
      </c>
      <c r="Q36" s="30">
        <v>0</v>
      </c>
      <c r="R36" s="27"/>
      <c r="S36" s="28">
        <f>SUM(M36:Q36)</f>
        <v>6164</v>
      </c>
    </row>
    <row r="37" spans="1:19" x14ac:dyDescent="0.3">
      <c r="A37" s="13" t="s">
        <v>37</v>
      </c>
      <c r="D37" s="13" t="s">
        <v>7</v>
      </c>
      <c r="E37" s="20"/>
      <c r="F37" s="29"/>
      <c r="G37" s="29"/>
      <c r="H37" s="29"/>
      <c r="I37" s="29"/>
      <c r="J37" s="29"/>
      <c r="K37" s="29"/>
      <c r="L37" s="21"/>
      <c r="M37" s="30">
        <v>228</v>
      </c>
      <c r="N37" s="30">
        <v>291</v>
      </c>
      <c r="O37" s="30">
        <v>0</v>
      </c>
      <c r="P37" s="30">
        <v>0</v>
      </c>
      <c r="Q37" s="30">
        <v>0</v>
      </c>
      <c r="R37" s="31"/>
      <c r="S37" s="28">
        <f>SUM(M37:Q37)</f>
        <v>519</v>
      </c>
    </row>
    <row r="38" spans="1:19" x14ac:dyDescent="0.3">
      <c r="A38" s="12" t="s">
        <v>3</v>
      </c>
      <c r="D38" s="13" t="s">
        <v>7</v>
      </c>
      <c r="E38" s="22"/>
      <c r="F38" s="32"/>
      <c r="G38" s="32"/>
      <c r="H38" s="32"/>
      <c r="I38" s="32"/>
      <c r="J38" s="32"/>
      <c r="K38" s="32"/>
      <c r="L38" s="23"/>
      <c r="M38" s="36">
        <f>SUM(M36:M37)</f>
        <v>3936</v>
      </c>
      <c r="N38" s="36">
        <f t="shared" ref="N38:Q38" si="1">SUM(N36:N37)</f>
        <v>2747</v>
      </c>
      <c r="O38" s="36">
        <f t="shared" si="1"/>
        <v>0</v>
      </c>
      <c r="P38" s="36">
        <f t="shared" si="1"/>
        <v>0</v>
      </c>
      <c r="Q38" s="36">
        <f t="shared" si="1"/>
        <v>0</v>
      </c>
      <c r="R38" s="35"/>
      <c r="S38" s="28">
        <f>SUM(M38:Q38)</f>
        <v>6683</v>
      </c>
    </row>
  </sheetData>
  <pageMargins left="0.7" right="0.7" top="0.75" bottom="0.75" header="0.3" footer="0.3"/>
  <pageSetup paperSize="9" orientation="portrait" r:id="rId1"/>
  <headerFooter>
    <oddFooter>&amp;C_x000D_&amp;1#&amp;"Calibri"&amp;12&amp;K008000 Internal Use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SI1 - Performance Summary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2025-10-31T15:08:58Z</dcterms:created>
  <dcterms:modified xsi:type="dcterms:W3CDTF">2025-10-31T15:09:00Z</dcterms:modified>
  <cp:category/>
  <cp:contentStatus/>
</cp:coreProperties>
</file>