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66925"/>
  <xr:revisionPtr revIDLastSave="5" documentId="8_{623F270A-C341-4842-8C92-265549283ADC}" xr6:coauthVersionLast="47" xr6:coauthVersionMax="47" xr10:uidLastSave="{95E07EBC-2C09-4CF8-BBEA-17936223AF2C}"/>
  <bookViews>
    <workbookView xWindow="-108" yWindow="-108" windowWidth="23256" windowHeight="12456" xr2:uid="{31F28398-488C-499F-A9C1-92FDCEFD55DE}"/>
  </bookViews>
  <sheets>
    <sheet name="SI1 - Performance Summary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 a="1"/>
  <c r="A3" i="1" s="1"/>
  <c r="S17" i="1"/>
  <c r="S18" i="1"/>
  <c r="M19" i="1"/>
  <c r="N19" i="1"/>
  <c r="O19" i="1"/>
  <c r="P19" i="1"/>
  <c r="Q19" i="1"/>
  <c r="S19" i="1"/>
  <c r="S36" i="1"/>
  <c r="S37" i="1"/>
  <c r="M38" i="1"/>
  <c r="N38" i="1"/>
  <c r="O38" i="1"/>
  <c r="P38" i="1"/>
  <c r="Q38" i="1"/>
  <c r="S3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<sst xmlns="http://schemas.openxmlformats.org/spreadsheetml/2006/main" count="53" uniqueCount="38">
  <si>
    <t>RIIO-ED2</t>
  </si>
  <si>
    <t>SPMW</t>
  </si>
  <si>
    <t>RIIO-ED1</t>
  </si>
  <si>
    <t>Total</t>
  </si>
  <si>
    <t>Number of Customers</t>
  </si>
  <si>
    <t>Units</t>
  </si>
  <si>
    <t>No. of customers on DNOs network</t>
  </si>
  <si>
    <t>#</t>
  </si>
  <si>
    <t>Network Length</t>
  </si>
  <si>
    <t>Overhead lines</t>
  </si>
  <si>
    <t>km</t>
  </si>
  <si>
    <t>Underground cables</t>
  </si>
  <si>
    <t>Other (Subsea cables)</t>
  </si>
  <si>
    <t>Total DNO Network Length</t>
  </si>
  <si>
    <t>Total Expenditure (TOTEX)</t>
  </si>
  <si>
    <t>Total Expenditure (20/21 prices)</t>
  </si>
  <si>
    <t>£m 20/21 prices</t>
  </si>
  <si>
    <t>Total Allowance (20/21 prices)</t>
  </si>
  <si>
    <t>% of Allowed</t>
  </si>
  <si>
    <t>%</t>
  </si>
  <si>
    <t>Quality of Service (unplanned and unweighted)</t>
  </si>
  <si>
    <t>Customers Interrupted (including exceptional events)</t>
  </si>
  <si>
    <t>CI</t>
  </si>
  <si>
    <t>Customers Minutes Lost (including exceptional events)</t>
  </si>
  <si>
    <t>CML</t>
  </si>
  <si>
    <t>Customers Interrupted (excluding exceptional events)</t>
  </si>
  <si>
    <t>Customers Minutes Lost (excluding exceptional events)</t>
  </si>
  <si>
    <t>Domestic Aggregated Tariff</t>
  </si>
  <si>
    <t>Tariff Charge</t>
  </si>
  <si>
    <t>£ 20/21 prices</t>
  </si>
  <si>
    <t>£ nominal prices</t>
  </si>
  <si>
    <t>Connections</t>
  </si>
  <si>
    <t>Average Time to quote (LVSSA)</t>
  </si>
  <si>
    <t>Days</t>
  </si>
  <si>
    <t>Average Time to connect (LVSSA)</t>
  </si>
  <si>
    <t>Completed Connections in Regulatory Year</t>
  </si>
  <si>
    <t>Completed connections in regulatory year - metered</t>
  </si>
  <si>
    <t>Completed connections in regulatory year - unmetered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</si>
</sst>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.0_);_(* \(#,##0.0\);_(* &quot;-&quot;??_);_(@_)"/>
    <numFmt numFmtId="166" formatCode="0.0%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auto="1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0" fillId="0" borderId="0" xfId="0" applyAlignment="1">
      <alignment vertical="center"/>
    </xf>
    <xf numFmtId="164" fontId="2" fillId="2" borderId="1" xfId="0" applyNumberFormat="1" applyFont="1" applyFill="1" applyBorder="1" applyAlignment="1">
      <alignment vertical="center"/>
    </xf>
    <xf numFmtId="0" fontId="2" fillId="3" borderId="2" xfId="0" applyFont="1" applyFill="1" applyBorder="1" applyAlignment="1">
      <alignment vertical="center"/>
    </xf>
    <xf numFmtId="164" fontId="2" fillId="2" borderId="1" xfId="1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2" fillId="3" borderId="5" xfId="0" applyFont="1" applyFill="1" applyBorder="1" applyAlignment="1">
      <alignment vertical="center"/>
    </xf>
    <xf numFmtId="0" fontId="2" fillId="0" borderId="0" xfId="0" applyFont="1" applyAlignment="1">
      <alignment vertical="center"/>
    </xf>
    <xf numFmtId="0" fontId="2" fillId="3" borderId="6" xfId="0" applyFont="1" applyFill="1" applyBorder="1" applyAlignment="1">
      <alignment vertical="center"/>
    </xf>
    <xf numFmtId="164" fontId="0" fillId="4" borderId="1" xfId="1" applyFont="1" applyFill="1" applyBorder="1" applyAlignment="1">
      <alignment vertical="center"/>
    </xf>
    <xf numFmtId="164" fontId="0" fillId="4" borderId="7" xfId="1" applyFont="1" applyFill="1" applyBorder="1" applyAlignment="1">
      <alignment vertical="center"/>
    </xf>
    <xf numFmtId="0" fontId="2" fillId="3" borderId="8" xfId="0" applyFont="1" applyFill="1" applyBorder="1" applyAlignment="1">
      <alignment vertical="center"/>
    </xf>
    <xf numFmtId="0" fontId="2" fillId="3" borderId="0" xfId="0" applyFont="1" applyFill="1" applyAlignment="1">
      <alignment vertical="center"/>
    </xf>
    <xf numFmtId="0" fontId="2" fillId="3" borderId="9" xfId="0" applyFont="1" applyFill="1" applyBorder="1" applyAlignment="1">
      <alignment vertical="center"/>
    </xf>
    <xf numFmtId="0" fontId="2" fillId="3" borderId="10" xfId="0" applyFont="1" applyFill="1" applyBorder="1" applyAlignment="1">
      <alignment vertical="center"/>
    </xf>
    <xf numFmtId="0" fontId="2" fillId="3" borderId="11" xfId="0" applyFont="1" applyFill="1" applyBorder="1" applyAlignment="1">
      <alignment vertical="center"/>
    </xf>
    <xf numFmtId="0" fontId="2" fillId="3" borderId="12" xfId="0" applyFont="1" applyFill="1" applyBorder="1" applyAlignment="1">
      <alignment vertical="center"/>
    </xf>
    <xf numFmtId="0" fontId="2" fillId="3" borderId="13" xfId="0" applyFont="1" applyFill="1" applyBorder="1" applyAlignment="1">
      <alignment vertical="center"/>
    </xf>
    <xf numFmtId="164" fontId="0" fillId="5" borderId="1" xfId="0" applyNumberFormat="1" applyFill="1" applyBorder="1" applyAlignment="1">
      <alignment vertical="center"/>
    </xf>
    <xf numFmtId="165" fontId="0" fillId="5" borderId="1" xfId="0" applyNumberFormat="1" applyFill="1" applyBorder="1" applyAlignment="1">
      <alignment vertical="center"/>
    </xf>
    <xf numFmtId="166" fontId="2" fillId="2" borderId="1" xfId="2" applyNumberFormat="1" applyFont="1" applyFill="1" applyBorder="1" applyAlignment="1">
      <alignment vertical="center"/>
    </xf>
    <xf numFmtId="166" fontId="2" fillId="2" borderId="7" xfId="2" applyNumberFormat="1" applyFont="1" applyFill="1" applyBorder="1" applyAlignment="1">
      <alignment vertical="center"/>
    </xf>
    <xf numFmtId="165" fontId="0" fillId="5" borderId="7" xfId="0" applyNumberFormat="1" applyFill="1" applyBorder="1" applyAlignment="1">
      <alignment vertical="center"/>
    </xf>
    <xf numFmtId="164" fontId="0" fillId="5" borderId="7" xfId="0" applyNumberFormat="1" applyFill="1" applyBorder="1" applyAlignment="1">
      <alignment vertical="center"/>
    </xf>
    <xf numFmtId="165" fontId="0" fillId="0" borderId="0" xfId="0" applyNumberFormat="1" applyAlignment="1">
      <alignment vertical="center"/>
    </xf>
    <xf numFmtId="0" fontId="2" fillId="3" borderId="7" xfId="0" applyFont="1" applyFill="1" applyBorder="1" applyAlignment="1">
      <alignment vertical="center"/>
    </xf>
    <xf numFmtId="0" fontId="2" fillId="3" borderId="14" xfId="0" applyFont="1" applyFill="1" applyBorder="1" applyAlignment="1">
      <alignment vertical="center"/>
    </xf>
    <xf numFmtId="0" fontId="3" fillId="6" borderId="0" xfId="0" applyFont="1" applyFill="1" applyAlignment="1">
      <alignment horizontal="left" vertical="center"/>
    </xf>
    <xf numFmtId="0" fontId="3" fillId="6" borderId="15" xfId="0" applyFont="1" applyFill="1" applyBorder="1" applyAlignment="1">
      <alignment horizontal="left" vertical="center"/>
    </xf>
    <xf numFmtId="0" fontId="3" fillId="6" borderId="0" xfId="0" applyFont="1" applyFill="1" applyAlignment="1">
      <alignment vertical="center"/>
    </xf>
    <xf numFmtId="0" fontId="0" fillId="6" borderId="0" xfId="0" applyFill="1" applyAlignment="1">
      <alignment vertical="center"/>
    </xf>
    <xf numFmtId="0" fontId="0" fillId="6" borderId="15" xfId="0" applyFill="1" applyBorder="1" applyAlignment="1">
      <alignment horizontal="left" vertical="center"/>
    </xf>
    <xf numFmtId="0" fontId="0" fillId="6" borderId="0" xfId="0" applyFill="1" applyAlignment="1">
      <alignment horizontal="left" vertical="center"/>
    </xf>
    <xf numFmtId="0" fontId="3" fillId="6" borderId="0" xfId="0" applyFont="1" applyFill="1" applyAlignment="1">
      <alignment horizontal="centerContinuous" vertical="center"/>
    </xf>
    <xf numFmtId="0" fontId="2" fillId="6" borderId="0" xfId="0" applyFont="1" applyFill="1" applyAlignment="1">
      <alignment horizontal="centerContinuous" vertical="center"/>
    </xf>
    <xf numFmtId="0" fontId="3" fillId="6" borderId="15" xfId="0" applyFont="1" applyFill="1" applyBorder="1" applyAlignment="1">
      <alignment horizontal="centerContinuous" vertical="center"/>
    </xf>
    <xf numFmtId="0" fontId="4" fillId="6" borderId="0" xfId="0" applyFont="1" applyFill="1" applyAlignment="1">
      <alignment vertical="center"/>
    </xf>
    <xf numFmtId="0" fontId="5" fillId="6" borderId="0" xfId="0" applyFont="1" applyFill="1" applyAlignment="1">
      <alignment vertical="center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CF5C4B-C4F5-43B2-8F32-569A7769F743}">
  <dimension ref="A1:S38"/>
  <sheetViews>
    <sheetView tabSelected="1" topLeftCell="A2" zoomScale="70" zoomScaleNormal="70" workbookViewId="0">
      <selection activeCell="O17" sqref="O17:Q18"/>
    </sheetView>
  </sheetViews>
  <sheetFormatPr defaultRowHeight="14.4" x14ac:dyDescent="0.3"/>
  <cols>
    <col min="1" max="1" width="38.44140625" style="1" customWidth="1"/>
    <col min="2" max="2" width="45" style="1" bestFit="1" customWidth="1"/>
    <col min="3" max="3" width="11.5546875" style="1" customWidth="1"/>
    <col min="4" max="4" width="16.5546875" style="1" bestFit="1" customWidth="1"/>
    <col min="5" max="17" width="13.88671875" style="1" bestFit="1" customWidth="1"/>
    <col min="18" max="18" width="10.5546875" style="1" customWidth="1"/>
    <col min="19" max="19" width="11.33203125" style="1" bestFit="1" customWidth="1"/>
  </cols>
  <sheetData>
    <row r="1" spans="1:19" ht="21" x14ac:dyDescent="0.3">
      <c r="A1" s="37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</row>
    <row r="2" spans="1:19" ht="21" x14ac:dyDescent="0.3">
      <c r="A2" s="37" t="s">
        <v>1</v>
      </c>
      <c r="B2" s="30"/>
      <c r="C2" s="30"/>
      <c r="D2" s="30"/>
      <c r="E2" s="38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</row>
    <row r="3" spans="1:19" ht="21" x14ac:dyDescent="0.3">
      <c r="A3" s="37" t="str" cm="1">
        <f t="array" aca="1" ref="A3" ca="1">SUBSTITUTE(RIGHT(SUBSTITUTE(CELL("Filename",$FZT$999859), "]",REPT("?", 999)), 999),"?","")</f>
        <v>SI1 - Performance Summary</v>
      </c>
      <c r="B3" s="30"/>
      <c r="C3" s="30"/>
      <c r="D3" s="30"/>
      <c r="E3" s="35" t="s">
        <v>2</v>
      </c>
      <c r="F3" s="34"/>
      <c r="G3" s="34"/>
      <c r="H3" s="34"/>
      <c r="I3" s="34"/>
      <c r="J3" s="34"/>
      <c r="K3" s="34"/>
      <c r="L3" s="36"/>
      <c r="M3" s="35" t="s">
        <v>0</v>
      </c>
      <c r="N3" s="34"/>
      <c r="O3" s="34"/>
      <c r="P3" s="34"/>
      <c r="Q3" s="36"/>
      <c r="R3" s="35" t="s">
        <v>3</v>
      </c>
      <c r="S3" s="34"/>
    </row>
    <row r="4" spans="1:19" x14ac:dyDescent="0.3">
      <c r="A4" s="30"/>
      <c r="B4" s="30"/>
      <c r="C4" s="30"/>
      <c r="D4" s="30"/>
      <c r="E4" s="33">
        <v>2016</v>
      </c>
      <c r="F4" s="33">
        <v>2017</v>
      </c>
      <c r="G4" s="33">
        <v>2018</v>
      </c>
      <c r="H4" s="33">
        <v>2019</v>
      </c>
      <c r="I4" s="33">
        <v>2020</v>
      </c>
      <c r="J4" s="33">
        <v>2021</v>
      </c>
      <c r="K4" s="33">
        <v>2022</v>
      </c>
      <c r="L4" s="32">
        <v>2023</v>
      </c>
      <c r="M4" s="33">
        <v>2024</v>
      </c>
      <c r="N4" s="33">
        <v>2025</v>
      </c>
      <c r="O4" s="33">
        <v>2026</v>
      </c>
      <c r="P4" s="33">
        <v>2027</v>
      </c>
      <c r="Q4" s="32">
        <v>2028</v>
      </c>
      <c r="R4" s="31" t="s">
        <v>2</v>
      </c>
      <c r="S4" s="31" t="s">
        <v>0</v>
      </c>
    </row>
    <row r="5" spans="1:19" x14ac:dyDescent="0.3">
      <c r="A5" s="30"/>
      <c r="B5" s="30"/>
      <c r="C5" s="30"/>
      <c r="D5" s="30"/>
      <c r="E5" s="28"/>
      <c r="F5" s="28"/>
      <c r="G5" s="28"/>
      <c r="H5" s="28"/>
      <c r="I5" s="28"/>
      <c r="J5" s="28"/>
      <c r="K5" s="28"/>
      <c r="L5" s="29"/>
      <c r="M5" s="28"/>
      <c r="N5" s="28"/>
      <c r="O5" s="28"/>
      <c r="P5" s="28"/>
      <c r="Q5" s="29"/>
      <c r="R5" s="28"/>
      <c r="S5" s="28"/>
    </row>
    <row r="7" spans="1:19" x14ac:dyDescent="0.3">
      <c r="A7" s="8" t="s">
        <v>4</v>
      </c>
      <c r="C7" s="8"/>
      <c r="D7" s="8" t="s">
        <v>5</v>
      </c>
    </row>
    <row r="8" spans="1:19" x14ac:dyDescent="0.3">
      <c r="A8" s="1" t="s">
        <v>6</v>
      </c>
      <c r="D8" s="1" t="s">
        <v>7</v>
      </c>
      <c r="E8" s="19">
        <v>1503914</v>
      </c>
      <c r="F8" s="19">
        <v>1508672</v>
      </c>
      <c r="G8" s="19">
        <v>1512961</v>
      </c>
      <c r="H8" s="19">
        <v>1512275</v>
      </c>
      <c r="I8" s="19">
        <v>1519557</v>
      </c>
      <c r="J8" s="19">
        <v>1523255</v>
      </c>
      <c r="K8" s="19">
        <v>1527950</v>
      </c>
      <c r="L8" s="19">
        <v>1531042</v>
      </c>
      <c r="M8" s="19">
        <v>1533364</v>
      </c>
      <c r="N8" s="19">
        <v>1532350</v>
      </c>
      <c r="O8" s="20"/>
      <c r="P8" s="20"/>
      <c r="Q8" s="20"/>
      <c r="R8" s="27"/>
      <c r="S8" s="26"/>
    </row>
    <row r="9" spans="1:19" x14ac:dyDescent="0.3">
      <c r="O9" s="25"/>
      <c r="P9" s="25"/>
      <c r="Q9" s="25"/>
    </row>
    <row r="10" spans="1:19" x14ac:dyDescent="0.3">
      <c r="A10" s="8" t="s">
        <v>8</v>
      </c>
      <c r="O10" s="25"/>
      <c r="P10" s="25"/>
      <c r="Q10" s="25"/>
    </row>
    <row r="11" spans="1:19" x14ac:dyDescent="0.3">
      <c r="A11" s="1" t="s">
        <v>9</v>
      </c>
      <c r="D11" s="1" t="s">
        <v>10</v>
      </c>
      <c r="E11" s="19">
        <v>20070.363040839544</v>
      </c>
      <c r="F11" s="19">
        <v>20020.599999999999</v>
      </c>
      <c r="G11" s="19">
        <v>19975.472616991203</v>
      </c>
      <c r="H11" s="19">
        <v>19971.600000000002</v>
      </c>
      <c r="I11" s="19">
        <v>19939.899999999998</v>
      </c>
      <c r="J11" s="19">
        <v>19894.300000000003</v>
      </c>
      <c r="K11" s="19">
        <v>19862.5</v>
      </c>
      <c r="L11" s="19">
        <v>19843.899999999994</v>
      </c>
      <c r="M11" s="19">
        <v>19811.7</v>
      </c>
      <c r="N11" s="19">
        <v>19781.599999999999</v>
      </c>
      <c r="O11" s="20"/>
      <c r="P11" s="20"/>
      <c r="Q11" s="20"/>
      <c r="R11" s="18"/>
      <c r="S11" s="16"/>
    </row>
    <row r="12" spans="1:19" x14ac:dyDescent="0.3">
      <c r="A12" s="1" t="s">
        <v>11</v>
      </c>
      <c r="D12" s="1" t="s">
        <v>10</v>
      </c>
      <c r="E12" s="19">
        <v>26760.146689384706</v>
      </c>
      <c r="F12" s="19">
        <v>26912.5</v>
      </c>
      <c r="G12" s="19">
        <v>27060.418506961374</v>
      </c>
      <c r="H12" s="19">
        <v>27163.700000000004</v>
      </c>
      <c r="I12" s="19">
        <v>27297.500000000011</v>
      </c>
      <c r="J12" s="19">
        <v>27464.300000000007</v>
      </c>
      <c r="K12" s="19">
        <v>27622.7</v>
      </c>
      <c r="L12" s="19">
        <v>27827.7</v>
      </c>
      <c r="M12" s="19">
        <v>28056.700000000004</v>
      </c>
      <c r="N12" s="19">
        <v>28219.899999999998</v>
      </c>
      <c r="O12" s="20"/>
      <c r="P12" s="20"/>
      <c r="Q12" s="20"/>
      <c r="R12" s="14"/>
      <c r="S12" s="12"/>
    </row>
    <row r="13" spans="1:19" x14ac:dyDescent="0.3">
      <c r="A13" s="1" t="s">
        <v>12</v>
      </c>
      <c r="D13" s="1" t="s">
        <v>10</v>
      </c>
      <c r="E13" s="19">
        <v>13.5</v>
      </c>
      <c r="F13" s="19">
        <v>13.899999999999999</v>
      </c>
      <c r="G13" s="19">
        <v>15.5</v>
      </c>
      <c r="H13" s="19">
        <v>15.700000000000001</v>
      </c>
      <c r="I13" s="19">
        <v>15.8</v>
      </c>
      <c r="J13" s="19">
        <v>15.700000000000001</v>
      </c>
      <c r="K13" s="19">
        <v>15.700000000000001</v>
      </c>
      <c r="L13" s="19">
        <v>15.700000000000001</v>
      </c>
      <c r="M13" s="19">
        <v>15.700000000000001</v>
      </c>
      <c r="N13" s="19">
        <v>15.5</v>
      </c>
      <c r="O13" s="20"/>
      <c r="P13" s="20"/>
      <c r="Q13" s="20"/>
      <c r="R13" s="14"/>
      <c r="S13" s="12"/>
    </row>
    <row r="14" spans="1:19" x14ac:dyDescent="0.3">
      <c r="A14" s="1" t="s">
        <v>13</v>
      </c>
      <c r="D14" s="1" t="s">
        <v>10</v>
      </c>
      <c r="E14" s="19">
        <v>46844.009730224265</v>
      </c>
      <c r="F14" s="19">
        <v>46947.000000000007</v>
      </c>
      <c r="G14" s="19">
        <v>47051.391123952562</v>
      </c>
      <c r="H14" s="19">
        <v>47151.000000000007</v>
      </c>
      <c r="I14" s="19">
        <v>47253.2</v>
      </c>
      <c r="J14" s="19">
        <v>47374.299999999996</v>
      </c>
      <c r="K14" s="19">
        <v>47500.9</v>
      </c>
      <c r="L14" s="19">
        <v>47687.300000000017</v>
      </c>
      <c r="M14" s="19">
        <v>47884.100000000013</v>
      </c>
      <c r="N14" s="19">
        <v>48016.999999999993</v>
      </c>
      <c r="O14" s="20"/>
      <c r="P14" s="20"/>
      <c r="Q14" s="20"/>
      <c r="R14" s="7"/>
      <c r="S14" s="5"/>
    </row>
    <row r="16" spans="1:19" x14ac:dyDescent="0.3">
      <c r="A16" s="8" t="s">
        <v>14</v>
      </c>
    </row>
    <row r="17" spans="1:19" x14ac:dyDescent="0.3">
      <c r="A17" s="1" t="s">
        <v>15</v>
      </c>
      <c r="D17" s="1" t="s">
        <v>16</v>
      </c>
      <c r="E17" s="18"/>
      <c r="F17" s="17"/>
      <c r="G17" s="17"/>
      <c r="H17" s="17"/>
      <c r="I17" s="17"/>
      <c r="J17" s="17"/>
      <c r="K17" s="17"/>
      <c r="L17" s="16"/>
      <c r="M17" s="24">
        <v>273.7096249632001</v>
      </c>
      <c r="N17" s="24">
        <v>335.7478233535702</v>
      </c>
      <c r="O17" s="23"/>
      <c r="P17" s="23"/>
      <c r="Q17" s="23"/>
      <c r="R17" s="15"/>
      <c r="S17" s="2">
        <f>SUM(M17:Q17)</f>
        <v>609.4574483167703</v>
      </c>
    </row>
    <row r="18" spans="1:19" x14ac:dyDescent="0.3">
      <c r="A18" s="1" t="s">
        <v>17</v>
      </c>
      <c r="D18" s="1" t="s">
        <v>16</v>
      </c>
      <c r="E18" s="14"/>
      <c r="F18" s="13"/>
      <c r="G18" s="13"/>
      <c r="H18" s="13"/>
      <c r="I18" s="13"/>
      <c r="J18" s="13"/>
      <c r="K18" s="13"/>
      <c r="L18" s="12"/>
      <c r="M18" s="10">
        <v>295.04873290820763</v>
      </c>
      <c r="N18" s="10">
        <v>335.22817985123629</v>
      </c>
      <c r="O18" s="10"/>
      <c r="P18" s="10"/>
      <c r="Q18" s="10"/>
      <c r="R18" s="9"/>
      <c r="S18" s="2">
        <f>SUM(M18:Q18)</f>
        <v>630.27691275944392</v>
      </c>
    </row>
    <row r="19" spans="1:19" x14ac:dyDescent="0.3">
      <c r="A19" s="1" t="s">
        <v>18</v>
      </c>
      <c r="D19" s="1" t="s">
        <v>19</v>
      </c>
      <c r="E19" s="7"/>
      <c r="F19" s="6"/>
      <c r="G19" s="6"/>
      <c r="H19" s="6"/>
      <c r="I19" s="6"/>
      <c r="J19" s="6"/>
      <c r="K19" s="6"/>
      <c r="L19" s="5"/>
      <c r="M19" s="22">
        <f>IFERROR(M17/M18,0)</f>
        <v>0.92767598852340671</v>
      </c>
      <c r="N19" s="21">
        <f>IFERROR(N17/N18,0)</f>
        <v>1.0015501187953963</v>
      </c>
      <c r="O19" s="21">
        <f>IFERROR(O17/O18,0)</f>
        <v>0</v>
      </c>
      <c r="P19" s="21">
        <f>IFERROR(P17/P18,0)</f>
        <v>0</v>
      </c>
      <c r="Q19" s="21">
        <f>IFERROR(Q17/Q18,0)</f>
        <v>0</v>
      </c>
      <c r="R19" s="3"/>
      <c r="S19" s="21">
        <f>IFERROR(S17/S18,0)</f>
        <v>0.96696775017266146</v>
      </c>
    </row>
    <row r="21" spans="1:19" x14ac:dyDescent="0.3">
      <c r="A21" s="8" t="s">
        <v>20</v>
      </c>
    </row>
    <row r="22" spans="1:19" x14ac:dyDescent="0.3">
      <c r="A22" s="1" t="s">
        <v>21</v>
      </c>
      <c r="D22" s="1" t="s">
        <v>22</v>
      </c>
      <c r="E22" s="19">
        <v>30.550383461153721</v>
      </c>
      <c r="F22" s="19">
        <v>29.416775161345662</v>
      </c>
      <c r="G22" s="19">
        <v>40.880000000000003</v>
      </c>
      <c r="H22" s="19">
        <v>32.18</v>
      </c>
      <c r="I22" s="19">
        <v>37.159999999999997</v>
      </c>
      <c r="J22" s="19">
        <v>33.14</v>
      </c>
      <c r="K22" s="19">
        <v>31.1</v>
      </c>
      <c r="L22" s="19">
        <v>40.04</v>
      </c>
      <c r="M22" s="19">
        <v>33.299999999999997</v>
      </c>
      <c r="N22" s="19">
        <v>29.14</v>
      </c>
      <c r="O22" s="20"/>
      <c r="P22" s="20"/>
      <c r="Q22" s="20"/>
      <c r="R22" s="18"/>
      <c r="S22" s="16"/>
    </row>
    <row r="23" spans="1:19" x14ac:dyDescent="0.3">
      <c r="A23" s="1" t="s">
        <v>23</v>
      </c>
      <c r="D23" s="1" t="s">
        <v>24</v>
      </c>
      <c r="E23" s="19">
        <v>27.209677892630879</v>
      </c>
      <c r="F23" s="19">
        <v>28.16573820045561</v>
      </c>
      <c r="G23" s="19">
        <v>46.95</v>
      </c>
      <c r="H23" s="19">
        <v>35.22</v>
      </c>
      <c r="I23" s="19">
        <v>33.25</v>
      </c>
      <c r="J23" s="19">
        <v>32.85</v>
      </c>
      <c r="K23" s="19">
        <v>31.72</v>
      </c>
      <c r="L23" s="19">
        <v>81.72</v>
      </c>
      <c r="M23" s="19">
        <v>34.380000000000003</v>
      </c>
      <c r="N23" s="19">
        <v>27.66</v>
      </c>
      <c r="O23" s="20"/>
      <c r="P23" s="20"/>
      <c r="Q23" s="20"/>
      <c r="R23" s="14"/>
      <c r="S23" s="12"/>
    </row>
    <row r="24" spans="1:19" x14ac:dyDescent="0.3">
      <c r="A24" s="1" t="s">
        <v>25</v>
      </c>
      <c r="D24" s="1" t="s">
        <v>22</v>
      </c>
      <c r="E24" s="19">
        <v>29.820383461153721</v>
      </c>
      <c r="F24" s="19">
        <v>27.96</v>
      </c>
      <c r="G24" s="19">
        <v>36.33</v>
      </c>
      <c r="H24" s="19">
        <v>28.8</v>
      </c>
      <c r="I24" s="19">
        <v>34.51</v>
      </c>
      <c r="J24" s="19">
        <v>30.54</v>
      </c>
      <c r="K24" s="19">
        <v>30.18</v>
      </c>
      <c r="L24" s="19">
        <v>28.7</v>
      </c>
      <c r="M24" s="19">
        <v>30.01</v>
      </c>
      <c r="N24" s="19">
        <v>28.86</v>
      </c>
      <c r="O24" s="20"/>
      <c r="P24" s="20"/>
      <c r="Q24" s="20"/>
      <c r="R24" s="14"/>
      <c r="S24" s="12"/>
    </row>
    <row r="25" spans="1:19" x14ac:dyDescent="0.3">
      <c r="A25" s="1" t="s">
        <v>26</v>
      </c>
      <c r="D25" s="1" t="s">
        <v>24</v>
      </c>
      <c r="E25" s="19">
        <v>26.549677892630879</v>
      </c>
      <c r="F25" s="19">
        <v>26.39</v>
      </c>
      <c r="G25" s="19">
        <v>31.58</v>
      </c>
      <c r="H25" s="19">
        <v>27.47</v>
      </c>
      <c r="I25" s="19">
        <v>30.28</v>
      </c>
      <c r="J25" s="19">
        <v>28.790000000000003</v>
      </c>
      <c r="K25" s="19">
        <v>30.17</v>
      </c>
      <c r="L25" s="19">
        <v>26.53</v>
      </c>
      <c r="M25" s="19">
        <v>28.97</v>
      </c>
      <c r="N25" s="19">
        <v>27.37</v>
      </c>
      <c r="O25" s="20"/>
      <c r="P25" s="20"/>
      <c r="Q25" s="20"/>
      <c r="R25" s="7"/>
      <c r="S25" s="5"/>
    </row>
    <row r="27" spans="1:19" x14ac:dyDescent="0.3">
      <c r="A27" s="8" t="s">
        <v>27</v>
      </c>
    </row>
    <row r="28" spans="1:19" x14ac:dyDescent="0.3">
      <c r="A28" s="1" t="s">
        <v>28</v>
      </c>
      <c r="D28" s="1" t="s">
        <v>29</v>
      </c>
      <c r="E28" s="11">
        <v>131.45564885005783</v>
      </c>
      <c r="F28" s="11">
        <v>120.30906946759328</v>
      </c>
      <c r="G28" s="11">
        <v>111.1849949983328</v>
      </c>
      <c r="H28" s="11">
        <v>105.22444453973193</v>
      </c>
      <c r="I28" s="11">
        <v>118.54047079737363</v>
      </c>
      <c r="J28" s="11">
        <v>124.2</v>
      </c>
      <c r="K28" s="11">
        <v>116.56686038726266</v>
      </c>
      <c r="L28" s="11">
        <v>148.21243439611339</v>
      </c>
      <c r="M28" s="11">
        <v>129.97495785956536</v>
      </c>
      <c r="N28" s="10">
        <v>138.95523549037767</v>
      </c>
      <c r="O28" s="10"/>
      <c r="P28" s="10"/>
      <c r="Q28" s="10"/>
      <c r="R28" s="18"/>
      <c r="S28" s="16"/>
    </row>
    <row r="29" spans="1:19" x14ac:dyDescent="0.3">
      <c r="A29" s="1" t="s">
        <v>28</v>
      </c>
      <c r="D29" s="1" t="s">
        <v>30</v>
      </c>
      <c r="E29" s="19">
        <v>115.9342</v>
      </c>
      <c r="F29" s="19">
        <v>108.37699999999998</v>
      </c>
      <c r="G29" s="19">
        <v>103.90600000000002</v>
      </c>
      <c r="H29" s="19">
        <v>101.34038076536166</v>
      </c>
      <c r="I29" s="19">
        <v>117.12</v>
      </c>
      <c r="J29" s="19">
        <v>124.2</v>
      </c>
      <c r="K29" s="19">
        <v>123.3</v>
      </c>
      <c r="L29" s="19">
        <v>176.95640963338798</v>
      </c>
      <c r="M29" s="19">
        <v>166.44887762279996</v>
      </c>
      <c r="N29" s="19">
        <v>183.66999999999996</v>
      </c>
      <c r="O29" s="19">
        <v>0</v>
      </c>
      <c r="P29" s="19">
        <v>0</v>
      </c>
      <c r="Q29" s="19">
        <v>0</v>
      </c>
      <c r="R29" s="7"/>
      <c r="S29" s="5"/>
    </row>
    <row r="31" spans="1:19" x14ac:dyDescent="0.3">
      <c r="A31" s="8" t="s">
        <v>31</v>
      </c>
    </row>
    <row r="32" spans="1:19" x14ac:dyDescent="0.3">
      <c r="A32" s="1" t="s">
        <v>32</v>
      </c>
      <c r="D32" s="1" t="s">
        <v>33</v>
      </c>
      <c r="E32" s="11">
        <v>5.6079999999999997</v>
      </c>
      <c r="F32" s="11">
        <v>5.3159999999999998</v>
      </c>
      <c r="G32" s="11">
        <v>4.79</v>
      </c>
      <c r="H32" s="11">
        <v>4.8260517799352751</v>
      </c>
      <c r="I32" s="11">
        <v>4.6419327006039692</v>
      </c>
      <c r="J32" s="11">
        <v>4.3971036585365857</v>
      </c>
      <c r="K32" s="11">
        <v>4.9314759036144578</v>
      </c>
      <c r="L32" s="11">
        <v>5.8146153846153847</v>
      </c>
      <c r="M32" s="19">
        <v>2.48</v>
      </c>
      <c r="N32" s="19">
        <v>2.5617977528089888</v>
      </c>
      <c r="O32" s="19">
        <v>0</v>
      </c>
      <c r="P32" s="19">
        <v>0</v>
      </c>
      <c r="Q32" s="19">
        <v>0</v>
      </c>
      <c r="R32" s="18"/>
      <c r="S32" s="16"/>
    </row>
    <row r="33" spans="1:19" x14ac:dyDescent="0.3">
      <c r="A33" s="1" t="s">
        <v>34</v>
      </c>
      <c r="D33" s="1" t="s">
        <v>33</v>
      </c>
      <c r="E33" s="11">
        <v>35.925531914893618</v>
      </c>
      <c r="F33" s="11">
        <v>45.368248772504089</v>
      </c>
      <c r="G33" s="11">
        <v>44.720999999999997</v>
      </c>
      <c r="H33" s="11">
        <v>52.753918495297803</v>
      </c>
      <c r="I33" s="11">
        <v>55.80225080385852</v>
      </c>
      <c r="J33" s="11">
        <v>43.154213036565977</v>
      </c>
      <c r="K33" s="11">
        <v>35.683001531393565</v>
      </c>
      <c r="L33" s="11">
        <v>33.273043478260867</v>
      </c>
      <c r="M33" s="19">
        <v>34.92</v>
      </c>
      <c r="N33" s="19">
        <v>26.034615384615385</v>
      </c>
      <c r="O33" s="19">
        <v>0</v>
      </c>
      <c r="P33" s="19">
        <v>0</v>
      </c>
      <c r="Q33" s="19">
        <v>0</v>
      </c>
      <c r="R33" s="7"/>
      <c r="S33" s="5"/>
    </row>
    <row r="35" spans="1:19" x14ac:dyDescent="0.3">
      <c r="A35" s="8" t="s">
        <v>35</v>
      </c>
    </row>
    <row r="36" spans="1:19" x14ac:dyDescent="0.3">
      <c r="A36" s="1" t="s">
        <v>36</v>
      </c>
      <c r="D36" s="1" t="s">
        <v>7</v>
      </c>
      <c r="E36" s="18"/>
      <c r="F36" s="17"/>
      <c r="G36" s="17"/>
      <c r="H36" s="17"/>
      <c r="I36" s="17"/>
      <c r="J36" s="17"/>
      <c r="K36" s="17"/>
      <c r="L36" s="16"/>
      <c r="M36" s="11">
        <v>7178</v>
      </c>
      <c r="N36" s="10">
        <v>3180</v>
      </c>
      <c r="O36" s="10"/>
      <c r="P36" s="10"/>
      <c r="Q36" s="10"/>
      <c r="R36" s="15"/>
      <c r="S36" s="2">
        <f>SUM(M36:Q36)</f>
        <v>10358</v>
      </c>
    </row>
    <row r="37" spans="1:19" x14ac:dyDescent="0.3">
      <c r="A37" s="1" t="s">
        <v>37</v>
      </c>
      <c r="D37" s="1" t="s">
        <v>7</v>
      </c>
      <c r="E37" s="14"/>
      <c r="F37" s="13"/>
      <c r="G37" s="13"/>
      <c r="H37" s="13"/>
      <c r="I37" s="13"/>
      <c r="J37" s="13"/>
      <c r="K37" s="13"/>
      <c r="L37" s="12"/>
      <c r="M37" s="11">
        <v>1765</v>
      </c>
      <c r="N37" s="10">
        <v>702</v>
      </c>
      <c r="O37" s="10"/>
      <c r="P37" s="10"/>
      <c r="Q37" s="10"/>
      <c r="R37" s="9"/>
      <c r="S37" s="2">
        <f>SUM(M37:Q37)</f>
        <v>2467</v>
      </c>
    </row>
    <row r="38" spans="1:19" x14ac:dyDescent="0.3">
      <c r="A38" s="8" t="s">
        <v>3</v>
      </c>
      <c r="D38" s="1" t="s">
        <v>7</v>
      </c>
      <c r="E38" s="7"/>
      <c r="F38" s="6"/>
      <c r="G38" s="6"/>
      <c r="H38" s="6"/>
      <c r="I38" s="6"/>
      <c r="J38" s="6"/>
      <c r="K38" s="6"/>
      <c r="L38" s="5"/>
      <c r="M38" s="4">
        <f>SUM(M36:M37)</f>
        <v>8943</v>
      </c>
      <c r="N38" s="4">
        <f>SUM(N36:N37)</f>
        <v>3882</v>
      </c>
      <c r="O38" s="4">
        <f>SUM(O36:O37)</f>
        <v>0</v>
      </c>
      <c r="P38" s="4">
        <f>SUM(P36:P37)</f>
        <v>0</v>
      </c>
      <c r="Q38" s="4">
        <f>SUM(Q36:Q37)</f>
        <v>0</v>
      </c>
      <c r="R38" s="3"/>
      <c r="S38" s="2">
        <f>SUM(M38:Q38)</f>
        <v>12825</v>
      </c>
    </row>
  </sheetData>
  <pageMargins left="0.7" right="0.7" top="0.75" bottom="0.75" header="0.3" footer="0.3"/>
  <pageSetup paperSize="9" orientation="portrait" r:id="rId1"/>
  <headerFooter>
    <oddFooter>&amp;C_x000D_&amp;1#&amp;"Calibri"&amp;12&amp;K008000 Internal Use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SI1 - Performance Summary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2025-10-31T15:08:32Z</dcterms:created>
  <dcterms:modified xsi:type="dcterms:W3CDTF">2025-10-31T15:08:36Z</dcterms:modified>
  <cp:category/>
  <cp:contentStatus/>
</cp:coreProperties>
</file>